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345" windowWidth="9975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<sst xmlns="http://schemas.openxmlformats.org/spreadsheetml/2006/main" count="55" uniqueCount="54">
  <si>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</si>
  <si>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</si>
  <si>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</si>
  <si>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</si>
  <si>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</si>
  <si>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</si>
  <si>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</si>
  <si>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</si>
  <si>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</si>
  <si>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</si>
  <si>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</si>
  <si>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</si>
  <si>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</si>
  <si>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</si>
  <si>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</si>
  <si>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</si>
  <si>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</si>
  <si>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</si>
  <si>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</si>
  <si>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</si>
  <si>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</si>
  <si>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</si>
  <si>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</si>
  <si>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</si>
  <si>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</si>
  <si>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</si>
  <si>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</si>
  <si>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</si>
  <si>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</si>
  <si>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</si>
  <si>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</si>
  <si>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</si>
  <si>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</si>
  <si>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</si>
  <si>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</si>
  <si>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</si>
  <si>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</si>
  <si>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</si>
  <si>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</si>
  <si>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</si>
  <si>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</si>
  <si>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</si>
  <si>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</si>
  <si>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</si>
  <si>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</si>
  <si>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</si>
  <si>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</si>
  <si>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</si>
  <si>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</si>
  <si>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</si>
  <si>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</si>
  <si>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</si>
  <si>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</si>
  <si>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09 вересня 2019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</si>
</sst>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9"/>
      <name val="Calibri"/>
      <family val="2"/>
    </font>
    <font>
      <sz val="14"/>
      <color indexed="8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4" fillId="0" borderId="0">
      <alignment/>
      <protection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5" fillId="2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" borderId="12" xfId="57" applyNumberFormat="1" applyFont="1" applyFill="1" applyBorder="1" applyAlignment="1" applyProtection="1">
      <alignment horizontal="center" vertical="center"/>
      <protection/>
    </xf>
    <xf numFmtId="0" fontId="21" fillId="2" borderId="13" xfId="57" applyFont="1" applyFill="1" applyBorder="1" applyAlignment="1" applyProtection="1">
      <alignment horizontal="center" vertical="center" wrapTex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0" fontId="22" fillId="0" borderId="18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19" xfId="57" applyNumberFormat="1" applyFont="1" applyFill="1" applyBorder="1" applyAlignment="1">
      <alignment horizontal="right" vertical="center" wrapText="1" shrinkToFit="1"/>
      <protection/>
    </xf>
    <xf numFmtId="0" fontId="21" fillId="6" borderId="20" xfId="57" applyFont="1" applyFill="1" applyBorder="1" applyAlignment="1">
      <alignment horizontal="center" vertical="center" wrapText="1"/>
      <protection/>
    </xf>
    <xf numFmtId="0" fontId="24" fillId="6" borderId="13" xfId="63" applyFont="1" applyFill="1" applyBorder="1" applyAlignment="1" applyProtection="1">
      <alignment horizontal="center" vertical="center" wrapText="1"/>
      <protection/>
    </xf>
    <xf numFmtId="0" fontId="22" fillId="0" borderId="21" xfId="57" applyFont="1" applyBorder="1" applyAlignment="1">
      <alignment horizontal="center" vertical="center" wrapText="1"/>
      <protection/>
    </xf>
    <xf numFmtId="0" fontId="22" fillId="0" borderId="22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8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6" borderId="23" xfId="57" applyFont="1" applyFill="1" applyBorder="1" applyAlignment="1">
      <alignment horizontal="center" vertical="center" wrapText="1"/>
      <protection/>
    </xf>
    <xf numFmtId="0" fontId="21" fillId="6" borderId="24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8" xfId="57" applyFont="1" applyFill="1" applyBorder="1" applyAlignment="1" applyProtection="1">
      <alignment horizontal="left" vertical="center" wrapText="1"/>
      <protection/>
    </xf>
    <xf numFmtId="0" fontId="22" fillId="0" borderId="25" xfId="57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1" fillId="18" borderId="0" xfId="54" applyNumberFormat="1" applyFill="1" applyBorder="1">
      <alignment/>
      <protection/>
    </xf>
    <xf numFmtId="173" fontId="24" fillId="0" borderId="20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172" fontId="21" fillId="0" borderId="26" xfId="57" applyNumberFormat="1" applyFont="1" applyFill="1" applyBorder="1" applyAlignment="1" applyProtection="1">
      <alignment horizontal="center" vertical="center"/>
      <protection hidden="1"/>
    </xf>
    <xf numFmtId="0" fontId="1" fillId="18" borderId="0" xfId="54" applyFill="1" applyBorder="1">
      <alignment/>
      <protection/>
    </xf>
    <xf numFmtId="172" fontId="24" fillId="2" borderId="13" xfId="57" applyNumberFormat="1" applyFont="1" applyFill="1" applyBorder="1" applyAlignment="1">
      <alignment horizontal="center" vertical="center" wrapText="1" shrinkToFit="1"/>
      <protection/>
    </xf>
    <xf numFmtId="172" fontId="24" fillId="2" borderId="14" xfId="57" applyNumberFormat="1" applyFont="1" applyFill="1" applyBorder="1" applyAlignment="1">
      <alignment horizontal="center" vertical="center" wrapText="1" shrinkToFit="1"/>
      <protection/>
    </xf>
    <xf numFmtId="172" fontId="28" fillId="0" borderId="27" xfId="57" applyNumberFormat="1" applyFont="1" applyFill="1" applyBorder="1" applyAlignment="1">
      <alignment horizontal="center" vertical="center" wrapText="1" shrinkToFit="1"/>
      <protection/>
    </xf>
    <xf numFmtId="172" fontId="27" fillId="0" borderId="19" xfId="57" applyNumberFormat="1" applyFont="1" applyFill="1" applyBorder="1" applyAlignment="1">
      <alignment horizontal="center" vertical="center" wrapText="1" shrinkToFit="1"/>
      <protection/>
    </xf>
    <xf numFmtId="172" fontId="28" fillId="0" borderId="17" xfId="57" applyNumberFormat="1" applyFont="1" applyFill="1" applyBorder="1" applyAlignment="1">
      <alignment horizontal="center" vertical="center" wrapText="1" shrinkToFit="1"/>
      <protection/>
    </xf>
    <xf numFmtId="172" fontId="28" fillId="0" borderId="28" xfId="57" applyNumberFormat="1" applyFont="1" applyFill="1" applyBorder="1" applyAlignment="1">
      <alignment horizontal="center" vertical="center" wrapText="1" shrinkToFit="1"/>
      <protection/>
    </xf>
    <xf numFmtId="172" fontId="24" fillId="6" borderId="29" xfId="57" applyNumberFormat="1" applyFont="1" applyFill="1" applyBorder="1" applyAlignment="1">
      <alignment horizontal="center" vertical="center" wrapText="1" shrinkToFit="1"/>
      <protection/>
    </xf>
    <xf numFmtId="172" fontId="24" fillId="6" borderId="14" xfId="57" applyNumberFormat="1" applyFont="1" applyFill="1" applyBorder="1" applyAlignment="1">
      <alignment horizontal="center" vertical="center" wrapText="1" shrinkToFit="1"/>
      <protection/>
    </xf>
    <xf numFmtId="172" fontId="28" fillId="0" borderId="30" xfId="57" applyNumberFormat="1" applyFont="1" applyFill="1" applyBorder="1" applyAlignment="1">
      <alignment horizontal="center" vertical="center"/>
      <protection/>
    </xf>
    <xf numFmtId="172" fontId="28" fillId="0" borderId="19" xfId="57" applyNumberFormat="1" applyFont="1" applyFill="1" applyBorder="1" applyAlignment="1">
      <alignment horizontal="center" vertical="center"/>
      <protection/>
    </xf>
    <xf numFmtId="172" fontId="24" fillId="6" borderId="24" xfId="57" applyNumberFormat="1" applyFont="1" applyFill="1" applyBorder="1" applyAlignment="1">
      <alignment horizontal="center" vertical="center" wrapText="1" shrinkToFit="1"/>
      <protection/>
    </xf>
    <xf numFmtId="0" fontId="21" fillId="2" borderId="12" xfId="57" applyNumberFormat="1" applyFont="1" applyFill="1" applyBorder="1" applyAlignment="1" applyProtection="1">
      <alignment horizontal="center" vertical="center"/>
      <protection/>
    </xf>
    <xf numFmtId="0" fontId="21" fillId="2" borderId="13" xfId="57" applyFont="1" applyFill="1" applyBorder="1" applyAlignment="1" applyProtection="1">
      <alignment horizontal="center" vertical="center" wrapText="1"/>
      <protection/>
    </xf>
    <xf numFmtId="172" fontId="24" fillId="2" borderId="13" xfId="57" applyNumberFormat="1" applyFont="1" applyFill="1" applyBorder="1" applyAlignment="1">
      <alignment horizontal="center" vertical="center" wrapText="1" shrinkToFit="1"/>
      <protection/>
    </xf>
    <xf numFmtId="172" fontId="28" fillId="2" borderId="27" xfId="57" applyNumberFormat="1" applyFont="1" applyFill="1" applyBorder="1" applyAlignment="1">
      <alignment horizontal="center" vertical="center" wrapText="1" shrinkToFit="1"/>
      <protection/>
    </xf>
    <xf numFmtId="172" fontId="30" fillId="0" borderId="18" xfId="54" applyNumberFormat="1" applyFont="1" applyBorder="1" applyAlignment="1">
      <alignment horizontal="center" vertical="center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18" borderId="20" xfId="63" applyFont="1" applyFill="1" applyBorder="1" applyAlignment="1" applyProtection="1">
      <alignment horizontal="center" vertical="center" wrapText="1"/>
      <protection/>
    </xf>
    <xf numFmtId="0" fontId="21" fillId="18" borderId="15" xfId="63" applyFont="1" applyFill="1" applyBorder="1" applyAlignment="1" applyProtection="1">
      <alignment horizontal="center" vertical="center" wrapText="1"/>
      <protection/>
    </xf>
    <xf numFmtId="0" fontId="21" fillId="18" borderId="31" xfId="63" applyFont="1" applyFill="1" applyBorder="1" applyAlignment="1" applyProtection="1">
      <alignment horizontal="center" vertical="center" wrapText="1"/>
      <protection/>
    </xf>
    <xf numFmtId="0" fontId="21" fillId="0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175" fontId="31" fillId="0" borderId="18" xfId="0" applyNumberFormat="1" applyFont="1" applyFill="1" applyBorder="1" applyAlignment="1">
      <alignment horizontal="center"/>
    </xf>
    <xf numFmtId="172" fontId="22" fillId="0" borderId="19" xfId="57" applyNumberFormat="1" applyFont="1" applyFill="1" applyBorder="1" applyAlignment="1">
      <alignment horizontal="center" wrapText="1" shrinkToFit="1"/>
      <protection/>
    </xf>
    <xf numFmtId="172" fontId="22" fillId="0" borderId="35" xfId="57" applyNumberFormat="1" applyFont="1" applyFill="1" applyBorder="1" applyAlignment="1">
      <alignment horizontal="center" wrapText="1" shrinkToFit="1"/>
      <protection/>
    </xf>
    <xf numFmtId="172" fontId="21" fillId="0" borderId="14" xfId="57" applyNumberFormat="1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0" zoomScaleNormal="75" zoomScaleSheetLayoutView="70" zoomScalePageLayoutView="0" workbookViewId="0" topLeftCell="A1">
      <pane xSplit="2" ySplit="5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0" sqref="J30:K30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5">
        <v>10000000</v>
      </c>
      <c r="B6" s="16" t="s">
        <v>2</v>
      </c>
      <c r="C6" s="42">
        <f>C7+C8+C9</f>
        <v>43749.29</v>
      </c>
      <c r="D6" s="42">
        <f>D7+D8+D9</f>
        <v>41497.53108</v>
      </c>
      <c r="E6" s="43">
        <f aca="true" t="shared" si="0" ref="E6:E16">D6/C6*100</f>
        <v>94.85303894074623</v>
      </c>
    </row>
    <row r="7" spans="1:5" ht="30.75" customHeight="1">
      <c r="A7" s="17">
        <v>11010000</v>
      </c>
      <c r="B7" s="18" t="s">
        <v>10</v>
      </c>
      <c r="C7" s="57">
        <v>42815.1</v>
      </c>
      <c r="D7" s="57">
        <v>40110.2</v>
      </c>
      <c r="E7" s="44">
        <f t="shared" si="0"/>
        <v>93.68236907072504</v>
      </c>
    </row>
    <row r="8" spans="1:5" ht="39" customHeight="1">
      <c r="A8" s="7" t="s">
        <v>22</v>
      </c>
      <c r="B8" s="19" t="s">
        <v>21</v>
      </c>
      <c r="C8" s="57">
        <v>13</v>
      </c>
      <c r="D8" s="57">
        <v>7.81132</v>
      </c>
      <c r="E8" s="44">
        <f t="shared" si="0"/>
        <v>60.08707692307692</v>
      </c>
    </row>
    <row r="9" spans="1:5" ht="39" customHeight="1" thickBot="1">
      <c r="A9" s="7">
        <v>13000000</v>
      </c>
      <c r="B9" s="19" t="s">
        <v>50</v>
      </c>
      <c r="C9" s="57">
        <v>921.19</v>
      </c>
      <c r="D9" s="57">
        <v>1379.5197600000001</v>
      </c>
      <c r="E9" s="44">
        <f t="shared" si="0"/>
        <v>149.7540963319185</v>
      </c>
    </row>
    <row r="10" spans="1:5" ht="27" customHeight="1" thickBot="1">
      <c r="A10" s="53">
        <v>20000000</v>
      </c>
      <c r="B10" s="54" t="s">
        <v>3</v>
      </c>
      <c r="C10" s="55">
        <f>C11+C14+C12+C13</f>
        <v>577.7</v>
      </c>
      <c r="D10" s="55">
        <f>D11+D14+D12+D13</f>
        <v>783.93313</v>
      </c>
      <c r="E10" s="56">
        <f t="shared" si="0"/>
        <v>135.69900121170159</v>
      </c>
    </row>
    <row r="11" spans="1:5" ht="51.75" customHeight="1">
      <c r="A11" s="17" t="s">
        <v>24</v>
      </c>
      <c r="B11" s="32" t="s">
        <v>25</v>
      </c>
      <c r="C11" s="57">
        <v>14</v>
      </c>
      <c r="D11" s="57">
        <v>11.423</v>
      </c>
      <c r="E11" s="44">
        <f t="shared" si="0"/>
        <v>81.59285714285714</v>
      </c>
    </row>
    <row r="12" spans="1:9" ht="28.5" customHeight="1">
      <c r="A12" s="7" t="s">
        <v>29</v>
      </c>
      <c r="B12" s="33" t="s">
        <v>30</v>
      </c>
      <c r="C12" s="57">
        <v>513.7</v>
      </c>
      <c r="D12" s="57">
        <v>527.4</v>
      </c>
      <c r="E12" s="44">
        <f t="shared" si="0"/>
        <v>102.66692622153006</v>
      </c>
      <c r="I12" s="35"/>
    </row>
    <row r="13" spans="1:12" ht="54.75" customHeight="1">
      <c r="A13" s="4" t="s">
        <v>51</v>
      </c>
      <c r="B13" s="34" t="s">
        <v>52</v>
      </c>
      <c r="C13" s="57">
        <v>0</v>
      </c>
      <c r="D13" s="57">
        <v>111.7</v>
      </c>
      <c r="E13" s="44"/>
      <c r="L13" s="21" t="s">
        <v>49</v>
      </c>
    </row>
    <row r="14" spans="1:5" ht="41.25" customHeight="1" thickBot="1">
      <c r="A14" s="4" t="s">
        <v>27</v>
      </c>
      <c r="B14" s="34" t="s">
        <v>28</v>
      </c>
      <c r="C14" s="57">
        <v>50</v>
      </c>
      <c r="D14" s="57">
        <v>133.41013</v>
      </c>
      <c r="E14" s="45" t="s">
        <v>49</v>
      </c>
    </row>
    <row r="15" spans="1:5" ht="28.5" customHeight="1" hidden="1" thickBot="1">
      <c r="A15" s="15" t="s">
        <v>38</v>
      </c>
      <c r="B15" s="16" t="s">
        <v>39</v>
      </c>
      <c r="C15" s="42">
        <f>C16</f>
        <v>0</v>
      </c>
      <c r="D15" s="42">
        <f>D16</f>
        <v>0</v>
      </c>
      <c r="E15" s="44" t="e">
        <f t="shared" si="0"/>
        <v>#DIV/0!</v>
      </c>
    </row>
    <row r="16" spans="1:5" ht="60.75" hidden="1" thickBot="1">
      <c r="A16" s="17" t="s">
        <v>40</v>
      </c>
      <c r="B16" s="20" t="s">
        <v>41</v>
      </c>
      <c r="C16" s="46"/>
      <c r="D16" s="47"/>
      <c r="E16" s="44" t="e">
        <f t="shared" si="0"/>
        <v>#DIV/0!</v>
      </c>
    </row>
    <row r="17" spans="1:5" ht="19.5" thickBot="1">
      <c r="A17" s="22"/>
      <c r="B17" s="23" t="s">
        <v>8</v>
      </c>
      <c r="C17" s="48">
        <f>C6+C10+C15</f>
        <v>44326.99</v>
      </c>
      <c r="D17" s="48">
        <f>D6+D10+D15</f>
        <v>42281.46421</v>
      </c>
      <c r="E17" s="49">
        <f aca="true" t="shared" si="1" ref="E17:E23">D17/C17*100</f>
        <v>95.38537177913501</v>
      </c>
    </row>
    <row r="18" spans="1:5" ht="22.5" customHeight="1" thickBot="1">
      <c r="A18" s="15" t="s">
        <v>5</v>
      </c>
      <c r="B18" s="16" t="s">
        <v>7</v>
      </c>
      <c r="C18" s="42">
        <f>C19+C22+C20+C21</f>
        <v>212352.6</v>
      </c>
      <c r="D18" s="42">
        <f>D19+D22+D20+D21</f>
        <v>199033.80000000002</v>
      </c>
      <c r="E18" s="43">
        <f t="shared" si="1"/>
        <v>93.72797884273609</v>
      </c>
    </row>
    <row r="19" spans="1:5" ht="24.75" customHeight="1">
      <c r="A19" s="24">
        <v>41020000</v>
      </c>
      <c r="B19" s="25" t="s">
        <v>43</v>
      </c>
      <c r="C19" s="57">
        <v>11297.1</v>
      </c>
      <c r="D19" s="57">
        <v>9823</v>
      </c>
      <c r="E19" s="50">
        <f t="shared" si="1"/>
        <v>86.9515185313045</v>
      </c>
    </row>
    <row r="20" spans="1:5" ht="24.75" customHeight="1">
      <c r="A20" s="26">
        <v>41030000</v>
      </c>
      <c r="B20" s="27" t="s">
        <v>44</v>
      </c>
      <c r="C20" s="57">
        <v>65011.1</v>
      </c>
      <c r="D20" s="57">
        <v>62662.6</v>
      </c>
      <c r="E20" s="51">
        <f t="shared" si="1"/>
        <v>96.38753997394292</v>
      </c>
    </row>
    <row r="21" spans="1:5" ht="24.75" customHeight="1">
      <c r="A21" s="26">
        <v>41040000</v>
      </c>
      <c r="B21" s="28" t="s">
        <v>45</v>
      </c>
      <c r="C21" s="57">
        <v>6466.7</v>
      </c>
      <c r="D21" s="57">
        <v>6111.6</v>
      </c>
      <c r="E21" s="51">
        <f t="shared" si="1"/>
        <v>94.508791191798</v>
      </c>
    </row>
    <row r="22" spans="1:9" ht="25.5" customHeight="1" thickBot="1">
      <c r="A22" s="26">
        <v>41050000</v>
      </c>
      <c r="B22" s="27" t="s">
        <v>46</v>
      </c>
      <c r="C22" s="57">
        <v>129577.7</v>
      </c>
      <c r="D22" s="57">
        <v>120436.6</v>
      </c>
      <c r="E22" s="51">
        <f t="shared" si="1"/>
        <v>92.94546824029135</v>
      </c>
      <c r="G22" s="36"/>
      <c r="H22" s="36"/>
      <c r="I22" s="36"/>
    </row>
    <row r="23" spans="1:9" ht="29.25" customHeight="1" thickBot="1">
      <c r="A23" s="29"/>
      <c r="B23" s="30" t="s">
        <v>9</v>
      </c>
      <c r="C23" s="52">
        <f>C18+C17</f>
        <v>256679.59</v>
      </c>
      <c r="D23" s="52">
        <f>D18+D17</f>
        <v>241315.26421000002</v>
      </c>
      <c r="E23" s="49">
        <f t="shared" si="1"/>
        <v>94.01420043175229</v>
      </c>
      <c r="G23" s="37"/>
      <c r="H23" s="37"/>
      <c r="I23" s="36"/>
    </row>
    <row r="24" spans="1:9" ht="41.25" customHeight="1" thickBot="1">
      <c r="A24" s="8"/>
      <c r="B24" s="31" t="s">
        <v>26</v>
      </c>
      <c r="C24" s="9"/>
      <c r="D24" s="9">
        <v>0</v>
      </c>
      <c r="E24" s="10">
        <f aca="true" t="shared" si="2" ref="E24:E34">IF(C24=0,"",IF(D24/C24*100&gt;=200,"В/100",D24/C24*100))</f>
      </c>
      <c r="G24" s="36"/>
      <c r="H24" s="36"/>
      <c r="I24" s="36"/>
    </row>
    <row r="25" spans="1:5" ht="21.75" customHeight="1" thickBot="1">
      <c r="A25" s="62" t="s">
        <v>11</v>
      </c>
      <c r="B25" s="63"/>
      <c r="C25" s="63"/>
      <c r="D25" s="63"/>
      <c r="E25" s="64"/>
    </row>
    <row r="26" spans="1:5" ht="22.5" customHeight="1">
      <c r="A26" s="7" t="s">
        <v>31</v>
      </c>
      <c r="B26" s="33" t="s">
        <v>12</v>
      </c>
      <c r="C26" s="65">
        <v>3232.9</v>
      </c>
      <c r="D26" s="65">
        <v>2519.51017</v>
      </c>
      <c r="E26" s="66">
        <f t="shared" si="2"/>
        <v>77.93343963623991</v>
      </c>
    </row>
    <row r="27" spans="1:5" ht="30" customHeight="1">
      <c r="A27" s="7" t="s">
        <v>32</v>
      </c>
      <c r="B27" s="33" t="s">
        <v>13</v>
      </c>
      <c r="C27" s="65">
        <v>85674.783</v>
      </c>
      <c r="D27" s="65">
        <v>66657.76998000001</v>
      </c>
      <c r="E27" s="66">
        <f t="shared" si="2"/>
        <v>77.80325510716499</v>
      </c>
    </row>
    <row r="28" spans="1:5" ht="19.5" customHeight="1">
      <c r="A28" s="7" t="s">
        <v>33</v>
      </c>
      <c r="B28" s="33" t="s">
        <v>14</v>
      </c>
      <c r="C28" s="65">
        <v>50671.696</v>
      </c>
      <c r="D28" s="65">
        <v>39744.93895</v>
      </c>
      <c r="E28" s="66">
        <f t="shared" si="2"/>
        <v>78.43617263175877</v>
      </c>
    </row>
    <row r="29" spans="1:5" ht="25.5" customHeight="1">
      <c r="A29" s="7" t="s">
        <v>34</v>
      </c>
      <c r="B29" s="33" t="s">
        <v>19</v>
      </c>
      <c r="C29" s="65">
        <v>111072.69252</v>
      </c>
      <c r="D29" s="65">
        <v>97173.48191000002</v>
      </c>
      <c r="E29" s="66">
        <f t="shared" si="2"/>
        <v>87.48638365141166</v>
      </c>
    </row>
    <row r="30" spans="1:5" ht="25.5" customHeight="1">
      <c r="A30" s="7" t="s">
        <v>35</v>
      </c>
      <c r="B30" s="33" t="s">
        <v>15</v>
      </c>
      <c r="C30" s="65">
        <v>3854.8293200000003</v>
      </c>
      <c r="D30" s="65">
        <v>2736.6560600000003</v>
      </c>
      <c r="E30" s="66">
        <f>IF(C30=0,"",IF(D30/C30*100&gt;=200,"В/100",D30/C30*100))</f>
        <v>70.99292427297404</v>
      </c>
    </row>
    <row r="31" spans="1:5" ht="25.5" customHeight="1">
      <c r="A31" s="7" t="s">
        <v>36</v>
      </c>
      <c r="B31" s="33" t="s">
        <v>16</v>
      </c>
      <c r="C31" s="65">
        <v>1267.98102</v>
      </c>
      <c r="D31" s="65">
        <v>942.08938</v>
      </c>
      <c r="E31" s="66">
        <f>IF(C31=0,"",IF(D31/C31*100&gt;=200,"В/100",D31/C31*100))</f>
        <v>74.29838184801851</v>
      </c>
    </row>
    <row r="32" spans="1:5" ht="30" customHeight="1">
      <c r="A32" s="7" t="s">
        <v>37</v>
      </c>
      <c r="B32" s="33" t="s">
        <v>48</v>
      </c>
      <c r="C32" s="65">
        <v>236.75</v>
      </c>
      <c r="D32" s="65">
        <v>7.3095</v>
      </c>
      <c r="E32" s="66">
        <f t="shared" si="2"/>
        <v>3.0874340021119324</v>
      </c>
    </row>
    <row r="33" spans="1:5" ht="29.25" customHeight="1" thickBot="1">
      <c r="A33" s="4" t="s">
        <v>47</v>
      </c>
      <c r="B33" s="34" t="s">
        <v>17</v>
      </c>
      <c r="C33" s="65">
        <v>12340.53814</v>
      </c>
      <c r="D33" s="65">
        <v>11313.202140000001</v>
      </c>
      <c r="E33" s="67">
        <f t="shared" si="2"/>
        <v>91.6751118278218</v>
      </c>
    </row>
    <row r="34" spans="1:5" s="11" customFormat="1" ht="23.25" customHeight="1" thickBot="1">
      <c r="A34" s="38"/>
      <c r="B34" s="39" t="s">
        <v>18</v>
      </c>
      <c r="C34" s="40">
        <f>SUM(C26:C33)</f>
        <v>268352.17</v>
      </c>
      <c r="D34" s="40">
        <f>SUM(D26:D33)</f>
        <v>221094.95809000003</v>
      </c>
      <c r="E34" s="68">
        <f t="shared" si="2"/>
        <v>82.38985288995428</v>
      </c>
    </row>
    <row r="36" spans="2:5" ht="12.75">
      <c r="B36" s="36"/>
      <c r="C36" s="41"/>
      <c r="D36" s="41"/>
      <c r="E36" s="41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2019-06-24T09:23:51Z</cp:lastPrinted>
  <dcterms:created xsi:type="dcterms:W3CDTF">2015-04-06T06:03:14Z</dcterms:created>
  <dcterms:modified xsi:type="dcterms:W3CDTF">2019-09-09T09:43:22Z</dcterms:modified>
  <cp:category/>
  <cp:version/>
  <cp:contentType/>
  <cp:contentStatus/>
</cp:coreProperties>
</file>